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sponible Madelin" sheetId="1" r:id="rId1"/>
  </sheets>
  <definedNames>
    <definedName name="HE">#REF!</definedName>
    <definedName name="HN">#REF!</definedName>
    <definedName name="HS">#REF!</definedName>
    <definedName name="PSS">#REF!</definedName>
    <definedName name="SAB">#REF!</definedName>
    <definedName name="SB">#REF!</definedName>
    <definedName name="SBA">#REF!</definedName>
    <definedName name="SBM">#REF!</definedName>
    <definedName name="TRB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4" authorId="0">
      <text>
        <r>
          <rPr>
            <sz val="10"/>
            <rFont val="Courier New"/>
            <family val="3"/>
          </rPr>
          <t xml:space="preserve">NE PAS REMPLIR
</t>
        </r>
      </text>
    </comment>
    <comment ref="D25" authorId="0">
      <text>
        <r>
          <rPr>
            <sz val="10"/>
            <rFont val="Courier New"/>
            <family val="3"/>
          </rPr>
          <t xml:space="preserve">NE PAS REMPLIR
</t>
        </r>
      </text>
    </comment>
  </commentList>
</comments>
</file>

<file path=xl/sharedStrings.xml><?xml version="1.0" encoding="utf-8"?>
<sst xmlns="http://schemas.openxmlformats.org/spreadsheetml/2006/main" count="26" uniqueCount="26">
  <si>
    <t>PASS (Plafond annuel de la Sécurité Sociale) :</t>
  </si>
  <si>
    <t>8 PASS (Plafond annuel de la Sécurité Sociale) :</t>
  </si>
  <si>
    <t>Plancher de déduction retraite :</t>
  </si>
  <si>
    <t>Plafond de déduction retraite général :</t>
  </si>
  <si>
    <t>Plafond de déduction supplémentaire Madelin :</t>
  </si>
  <si>
    <t>Limite basse de deductiilité prevoyance                      '' Plancher Madelin ''</t>
  </si>
  <si>
    <t>Limite haute de deductibilité prevoyance                     '' Plafond Madelin ''</t>
  </si>
  <si>
    <t>CALCULEZ VOTRE DISPONIBLE MADELIN 2011</t>
  </si>
  <si>
    <t>Renseignez ci-contre votre revenu imposable</t>
  </si>
  <si>
    <t xml:space="preserve">DEDUCTIBLE FISCAL POUR  VOTRE PREVOYANCE   </t>
  </si>
  <si>
    <t xml:space="preserve"> calcul de 7% du PASS</t>
  </si>
  <si>
    <t xml:space="preserve"> calcul de 3,75% du bénéfice imposable</t>
  </si>
  <si>
    <t xml:space="preserve">VOTRE DISPONIBLE PREVOYANCE EST DE </t>
  </si>
  <si>
    <t>DEDUCTIBLE FISCAL POUR VOTRE RETRAITE</t>
  </si>
  <si>
    <t>10% du bénéfice imposable</t>
  </si>
  <si>
    <t>15% supplémentaires sur la fraction du bénéfice comprise entre 1 &amp; 8 PASS</t>
  </si>
  <si>
    <t xml:space="preserve">VOTRE DISPONIBLE RETRAITE EST DE </t>
  </si>
  <si>
    <t xml:space="preserve">Les informations sont données à titre indicatif et n'ont aucune valeur contractuelle il convient dans tous les cas </t>
  </si>
  <si>
    <t xml:space="preserve">de les valider avec le cabinet : </t>
  </si>
  <si>
    <t>PROTECTION et FINANCE  AXA AGIPI</t>
  </si>
  <si>
    <t xml:space="preserve">Paul-Philippe Bonnot </t>
  </si>
  <si>
    <t xml:space="preserve">      Agent général AXA Prévoyance et Patrimoine</t>
  </si>
  <si>
    <t xml:space="preserve">      Conseil en assurances de personnes Entreprises et Particuliers</t>
  </si>
  <si>
    <t>Prévoyance ,santé ,  épargne , retraite , placements financiers</t>
  </si>
  <si>
    <t>,assurances d'affaires , transmission du patrimoine - N° orias 07006637</t>
  </si>
  <si>
    <t>Tél : 01 30 54 59 14 ;   email : agencea2p.philippe.bonnot@axa.fr</t>
  </si>
</sst>
</file>

<file path=xl/styles.xml><?xml version="1.0" encoding="utf-8"?>
<styleSheet xmlns="http://schemas.openxmlformats.org/spreadsheetml/2006/main">
  <numFmts count="6">
    <numFmt numFmtId="164" formatCode="GENERAL_)"/>
    <numFmt numFmtId="165" formatCode="_-* #,##0.00\ [$€]_-;\-* #,##0.00\ [$€]_-;_-* \-??\ [$€]_-;_-@_-"/>
    <numFmt numFmtId="166" formatCode="#,##0.00"/>
    <numFmt numFmtId="167" formatCode="_-* #,##0\ [$€]_-;\-* #,##0\ [$€]_-;_-* \-??\ [$€]_-;_-@_-"/>
    <numFmt numFmtId="168" formatCode="#,##0\ _F"/>
    <numFmt numFmtId="169" formatCode="GENERAL"/>
  </numFmts>
  <fonts count="18">
    <font>
      <sz val="10"/>
      <name val="Courier New"/>
      <family val="3"/>
    </font>
    <font>
      <sz val="10"/>
      <name val="Arial"/>
      <family val="0"/>
    </font>
    <font>
      <sz val="10"/>
      <name val="Book Antiqua"/>
      <family val="1"/>
    </font>
    <font>
      <i/>
      <sz val="20"/>
      <color indexed="10"/>
      <name val="Tahoma"/>
      <family val="2"/>
    </font>
    <font>
      <b/>
      <i/>
      <sz val="18"/>
      <color indexed="53"/>
      <name val="Felix Titling"/>
      <family val="5"/>
    </font>
    <font>
      <b/>
      <sz val="12"/>
      <name val="Book Antiqua"/>
      <family val="1"/>
    </font>
    <font>
      <b/>
      <sz val="16"/>
      <color indexed="13"/>
      <name val="Book Antiqua"/>
      <family val="1"/>
    </font>
    <font>
      <b/>
      <sz val="18"/>
      <color indexed="16"/>
      <name val="Book Antiqua"/>
      <family val="1"/>
    </font>
    <font>
      <b/>
      <sz val="10"/>
      <color indexed="12"/>
      <name val="Book Antiqua"/>
      <family val="1"/>
    </font>
    <font>
      <b/>
      <sz val="10"/>
      <name val="Book Antiqua"/>
      <family val="1"/>
    </font>
    <font>
      <b/>
      <sz val="14"/>
      <color indexed="13"/>
      <name val="Book Antiqua"/>
      <family val="1"/>
    </font>
    <font>
      <b/>
      <sz val="14"/>
      <name val="Book Antiqua"/>
      <family val="1"/>
    </font>
    <font>
      <b/>
      <sz val="10"/>
      <color indexed="10"/>
      <name val="Book Antiqua"/>
      <family val="1"/>
    </font>
    <font>
      <b/>
      <sz val="10"/>
      <color indexed="62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8"/>
      <name val="Courier New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0" borderId="2" xfId="0" applyFont="1" applyBorder="1" applyAlignment="1">
      <alignment vertical="center"/>
    </xf>
    <xf numFmtId="167" fontId="2" fillId="2" borderId="1" xfId="20" applyNumberFormat="1" applyFont="1" applyFill="1" applyBorder="1" applyAlignment="1" applyProtection="1">
      <alignment vertical="center"/>
      <protection/>
    </xf>
    <xf numFmtId="164" fontId="2" fillId="0" borderId="0" xfId="0" applyFont="1" applyBorder="1" applyAlignment="1">
      <alignment vertical="center"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vertical="center"/>
    </xf>
    <xf numFmtId="164" fontId="2" fillId="0" borderId="2" xfId="0" applyFont="1" applyBorder="1" applyAlignment="1">
      <alignment horizontal="left" vertical="center"/>
    </xf>
    <xf numFmtId="167" fontId="2" fillId="2" borderId="1" xfId="20" applyNumberFormat="1" applyFont="1" applyFill="1" applyBorder="1" applyAlignment="1" applyProtection="1">
      <alignment/>
      <protection/>
    </xf>
    <xf numFmtId="164" fontId="2" fillId="2" borderId="6" xfId="0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4" fontId="2" fillId="2" borderId="8" xfId="0" applyFont="1" applyFill="1" applyBorder="1" applyAlignment="1">
      <alignment vertical="center"/>
    </xf>
    <xf numFmtId="167" fontId="2" fillId="0" borderId="0" xfId="20" applyNumberFormat="1" applyFont="1" applyFill="1" applyBorder="1" applyAlignment="1" applyProtection="1">
      <alignment/>
      <protection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Fill="1" applyBorder="1" applyAlignment="1" applyProtection="1">
      <alignment vertical="center"/>
      <protection locked="0"/>
    </xf>
    <xf numFmtId="164" fontId="6" fillId="3" borderId="9" xfId="0" applyFont="1" applyFill="1" applyBorder="1" applyAlignment="1">
      <alignment horizontal="center" vertical="center"/>
    </xf>
    <xf numFmtId="167" fontId="7" fillId="4" borderId="10" xfId="20" applyNumberFormat="1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>
      <alignment horizontal="center"/>
    </xf>
    <xf numFmtId="167" fontId="7" fillId="0" borderId="0" xfId="20" applyNumberFormat="1" applyFont="1" applyFill="1" applyBorder="1" applyAlignment="1" applyProtection="1">
      <alignment horizontal="center" vertical="center"/>
      <protection locked="0"/>
    </xf>
    <xf numFmtId="164" fontId="8" fillId="5" borderId="11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8" fontId="2" fillId="2" borderId="12" xfId="0" applyNumberFormat="1" applyFont="1" applyFill="1" applyBorder="1" applyAlignment="1">
      <alignment horizontal="left" vertical="center"/>
    </xf>
    <xf numFmtId="168" fontId="2" fillId="2" borderId="10" xfId="0" applyNumberFormat="1" applyFont="1" applyFill="1" applyBorder="1" applyAlignment="1">
      <alignment horizontal="left" vertical="center"/>
    </xf>
    <xf numFmtId="167" fontId="2" fillId="2" borderId="10" xfId="20" applyNumberFormat="1" applyFont="1" applyFill="1" applyBorder="1" applyAlignment="1" applyProtection="1">
      <alignment/>
      <protection/>
    </xf>
    <xf numFmtId="168" fontId="2" fillId="0" borderId="0" xfId="0" applyNumberFormat="1" applyFont="1" applyBorder="1" applyAlignment="1">
      <alignment/>
    </xf>
    <xf numFmtId="168" fontId="2" fillId="2" borderId="1" xfId="0" applyNumberFormat="1" applyFont="1" applyFill="1" applyBorder="1" applyAlignment="1">
      <alignment horizontal="left" vertical="center"/>
    </xf>
    <xf numFmtId="167" fontId="2" fillId="2" borderId="10" xfId="20" applyNumberFormat="1" applyFont="1" applyFill="1" applyBorder="1" applyAlignment="1" applyProtection="1">
      <alignment horizontal="center"/>
      <protection/>
    </xf>
    <xf numFmtId="168" fontId="2" fillId="0" borderId="0" xfId="0" applyNumberFormat="1" applyFont="1" applyBorder="1" applyAlignment="1">
      <alignment/>
    </xf>
    <xf numFmtId="167" fontId="2" fillId="0" borderId="0" xfId="20" applyNumberFormat="1" applyFont="1" applyFill="1" applyBorder="1" applyAlignment="1" applyProtection="1">
      <alignment horizontal="center"/>
      <protection/>
    </xf>
    <xf numFmtId="168" fontId="10" fillId="3" borderId="13" xfId="0" applyNumberFormat="1" applyFont="1" applyFill="1" applyBorder="1" applyAlignment="1">
      <alignment horizontal="center" vertical="center"/>
    </xf>
    <xf numFmtId="167" fontId="11" fillId="6" borderId="9" xfId="20" applyNumberFormat="1" applyFont="1" applyFill="1" applyBorder="1" applyAlignment="1" applyProtection="1">
      <alignment/>
      <protection hidden="1"/>
    </xf>
    <xf numFmtId="164" fontId="12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13" fillId="5" borderId="11" xfId="0" applyNumberFormat="1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center" wrapText="1"/>
    </xf>
    <xf numFmtId="168" fontId="2" fillId="2" borderId="1" xfId="0" applyNumberFormat="1" applyFont="1" applyFill="1" applyBorder="1" applyAlignment="1">
      <alignment horizontal="center" vertical="center"/>
    </xf>
    <xf numFmtId="167" fontId="2" fillId="2" borderId="1" xfId="20" applyNumberFormat="1" applyFont="1" applyFill="1" applyBorder="1" applyAlignment="1" applyProtection="1">
      <alignment horizontal="center"/>
      <protection/>
    </xf>
    <xf numFmtId="169" fontId="2" fillId="2" borderId="1" xfId="0" applyNumberFormat="1" applyFont="1" applyFill="1" applyBorder="1" applyAlignment="1">
      <alignment horizontal="center" vertical="center"/>
    </xf>
    <xf numFmtId="167" fontId="2" fillId="2" borderId="1" xfId="20" applyNumberFormat="1" applyFont="1" applyFill="1" applyBorder="1" applyAlignment="1" applyProtection="1">
      <alignment horizontal="center" vertical="center"/>
      <protection/>
    </xf>
    <xf numFmtId="169" fontId="2" fillId="0" borderId="0" xfId="0" applyNumberFormat="1" applyFont="1" applyFill="1" applyBorder="1" applyAlignment="1">
      <alignment horizontal="center" vertical="center"/>
    </xf>
    <xf numFmtId="167" fontId="2" fillId="0" borderId="0" xfId="20" applyNumberFormat="1" applyFont="1" applyFill="1" applyBorder="1" applyAlignment="1" applyProtection="1">
      <alignment horizontal="center" vertical="center"/>
      <protection/>
    </xf>
    <xf numFmtId="168" fontId="10" fillId="3" borderId="12" xfId="0" applyNumberFormat="1" applyFont="1" applyFill="1" applyBorder="1" applyAlignment="1">
      <alignment horizontal="center" vertical="center"/>
    </xf>
    <xf numFmtId="164" fontId="14" fillId="0" borderId="15" xfId="0" applyFont="1" applyFill="1" applyBorder="1" applyAlignment="1">
      <alignment horizontal="center"/>
    </xf>
    <xf numFmtId="164" fontId="15" fillId="0" borderId="16" xfId="0" applyFont="1" applyFill="1" applyBorder="1" applyAlignment="1">
      <alignment horizontal="left"/>
    </xf>
    <xf numFmtId="164" fontId="14" fillId="0" borderId="0" xfId="0" applyFont="1" applyFill="1" applyBorder="1" applyAlignment="1">
      <alignment horizontal="center"/>
    </xf>
    <xf numFmtId="164" fontId="14" fillId="0" borderId="17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left"/>
    </xf>
    <xf numFmtId="164" fontId="16" fillId="0" borderId="16" xfId="0" applyFont="1" applyFill="1" applyBorder="1" applyAlignment="1">
      <alignment horizontal="left" vertical="center"/>
    </xf>
    <xf numFmtId="164" fontId="16" fillId="0" borderId="0" xfId="0" applyFont="1" applyFill="1" applyBorder="1" applyAlignment="1">
      <alignment horizontal="center"/>
    </xf>
    <xf numFmtId="164" fontId="16" fillId="0" borderId="17" xfId="0" applyFont="1" applyFill="1" applyBorder="1" applyAlignment="1">
      <alignment horizontal="center"/>
    </xf>
    <xf numFmtId="164" fontId="16" fillId="0" borderId="16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6" fontId="16" fillId="0" borderId="17" xfId="0" applyNumberFormat="1" applyFont="1" applyFill="1" applyBorder="1" applyAlignment="1">
      <alignment/>
    </xf>
    <xf numFmtId="164" fontId="2" fillId="0" borderId="18" xfId="0" applyFont="1" applyFill="1" applyBorder="1" applyAlignment="1">
      <alignment/>
    </xf>
    <xf numFmtId="164" fontId="2" fillId="0" borderId="19" xfId="0" applyFont="1" applyFill="1" applyBorder="1" applyAlignment="1">
      <alignment/>
    </xf>
    <xf numFmtId="164" fontId="2" fillId="0" borderId="2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4</xdr:col>
      <xdr:colOff>1543050</xdr:colOff>
      <xdr:row>16</xdr:row>
      <xdr:rowOff>323850</xdr:rowOff>
    </xdr:to>
    <xdr:grpSp>
      <xdr:nvGrpSpPr>
        <xdr:cNvPr id="1" name="Group 3"/>
        <xdr:cNvGrpSpPr>
          <a:grpSpLocks/>
        </xdr:cNvGrpSpPr>
      </xdr:nvGrpSpPr>
      <xdr:grpSpPr>
        <a:xfrm>
          <a:off x="9525" y="9525"/>
          <a:ext cx="6410325" cy="1323975"/>
          <a:chOff x="16" y="14"/>
          <a:chExt cx="10059" cy="1999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5" y="14"/>
            <a:ext cx="6880" cy="9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" y="14"/>
            <a:ext cx="1597" cy="199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13" y="14"/>
            <a:ext cx="1614" cy="9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2">
      <selection activeCell="E21" sqref="E21"/>
    </sheetView>
  </sheetViews>
  <sheetFormatPr defaultColWidth="11.00390625" defaultRowHeight="13.5"/>
  <cols>
    <col min="1" max="1" width="15.00390625" style="1" customWidth="1"/>
    <col min="2" max="2" width="18.375" style="1" customWidth="1"/>
    <col min="3" max="3" width="19.375" style="1" customWidth="1"/>
    <col min="4" max="4" width="11.25390625" style="2" customWidth="1"/>
    <col min="5" max="5" width="20.50390625" style="2" customWidth="1"/>
    <col min="6" max="6" width="8.875" style="1" customWidth="1"/>
    <col min="7" max="7" width="1.875" style="1" customWidth="1"/>
    <col min="8" max="8" width="8.875" style="1" customWidth="1"/>
    <col min="9" max="9" width="1.875" style="1" customWidth="1"/>
    <col min="10" max="16384" width="11.00390625" style="1" customWidth="1"/>
  </cols>
  <sheetData>
    <row r="1" spans="4:6" ht="12.75" hidden="1">
      <c r="D1" s="1"/>
      <c r="F1" s="2"/>
    </row>
    <row r="2" spans="1:5" ht="12.75" hidden="1">
      <c r="A2" s="3" t="s">
        <v>0</v>
      </c>
      <c r="B2" s="3"/>
      <c r="C2" s="3"/>
      <c r="D2" s="4"/>
      <c r="E2" s="5">
        <v>35352</v>
      </c>
    </row>
    <row r="3" spans="1:6" ht="12.75" hidden="1">
      <c r="A3" s="3" t="s">
        <v>1</v>
      </c>
      <c r="B3" s="3"/>
      <c r="C3" s="3"/>
      <c r="D3" s="4"/>
      <c r="E3" s="5">
        <f>E2*8</f>
        <v>282816</v>
      </c>
      <c r="F3" s="2"/>
    </row>
    <row r="4" spans="1:6" ht="12.75" hidden="1">
      <c r="A4" s="3" t="s">
        <v>2</v>
      </c>
      <c r="B4" s="3"/>
      <c r="C4" s="3"/>
      <c r="D4" s="4"/>
      <c r="E4" s="5">
        <f>E2*10%</f>
        <v>3535.2000000000003</v>
      </c>
      <c r="F4" s="2"/>
    </row>
    <row r="5" spans="1:6" ht="12.75" hidden="1">
      <c r="A5" s="3" t="s">
        <v>3</v>
      </c>
      <c r="B5" s="3"/>
      <c r="C5" s="3"/>
      <c r="D5" s="4"/>
      <c r="E5" s="5">
        <f>E3*10%</f>
        <v>28281.600000000002</v>
      </c>
      <c r="F5" s="2"/>
    </row>
    <row r="6" spans="1:6" ht="12.75" hidden="1">
      <c r="A6" s="3" t="s">
        <v>4</v>
      </c>
      <c r="B6" s="3"/>
      <c r="C6" s="3"/>
      <c r="D6" s="6"/>
      <c r="E6" s="5">
        <f>((E2*8)-E2)*15%</f>
        <v>37119.6</v>
      </c>
      <c r="F6" s="2"/>
    </row>
    <row r="7" spans="4:6" ht="12.75" hidden="1">
      <c r="D7" s="1"/>
      <c r="F7" s="2"/>
    </row>
    <row r="8" spans="1:6" ht="12.75" hidden="1">
      <c r="A8" s="7" t="s">
        <v>5</v>
      </c>
      <c r="B8" s="8"/>
      <c r="C8" s="9"/>
      <c r="D8" s="10"/>
      <c r="E8" s="11">
        <f>E2*7%</f>
        <v>2474.6400000000003</v>
      </c>
      <c r="F8" s="2"/>
    </row>
    <row r="9" spans="1:6" ht="12.75" hidden="1">
      <c r="A9" s="12" t="s">
        <v>6</v>
      </c>
      <c r="B9" s="13"/>
      <c r="C9" s="14"/>
      <c r="D9" s="10"/>
      <c r="E9" s="11">
        <f>E2*8*3%</f>
        <v>8484.48</v>
      </c>
      <c r="F9" s="2"/>
    </row>
    <row r="10" spans="5:6" ht="12.75" hidden="1">
      <c r="E10" s="15"/>
      <c r="F10" s="2"/>
    </row>
    <row r="11" spans="5:6" ht="12.75" hidden="1">
      <c r="E11" s="15"/>
      <c r="F11" s="2"/>
    </row>
    <row r="12" spans="5:6" ht="13.5">
      <c r="E12" s="15"/>
      <c r="F12" s="2"/>
    </row>
    <row r="13" spans="5:6" ht="13.5">
      <c r="E13" s="15"/>
      <c r="F13" s="2"/>
    </row>
    <row r="14" spans="5:6" ht="13.5">
      <c r="E14" s="15"/>
      <c r="F14" s="2"/>
    </row>
    <row r="15" spans="5:6" ht="13.5">
      <c r="E15" s="15"/>
      <c r="F15" s="2"/>
    </row>
    <row r="16" spans="3:6" ht="25.5">
      <c r="C16" s="16"/>
      <c r="D16" s="16"/>
      <c r="E16" s="16"/>
      <c r="F16" s="2"/>
    </row>
    <row r="17" spans="1:5" ht="25.5">
      <c r="A17" s="16"/>
      <c r="B17" s="17" t="s">
        <v>7</v>
      </c>
      <c r="C17" s="16"/>
      <c r="D17" s="16"/>
      <c r="E17" s="16"/>
    </row>
    <row r="18" spans="1:6" ht="12.75">
      <c r="A18" s="18"/>
      <c r="B18" s="18"/>
      <c r="C18" s="18"/>
      <c r="D18" s="18"/>
      <c r="E18" s="18"/>
      <c r="F18" s="2"/>
    </row>
    <row r="19" ht="12.75">
      <c r="E19" s="1"/>
    </row>
    <row r="20" spans="1:6" ht="28.5" customHeight="1">
      <c r="A20" s="19" t="s">
        <v>8</v>
      </c>
      <c r="B20" s="19"/>
      <c r="C20" s="19"/>
      <c r="D20" s="19"/>
      <c r="E20" s="20">
        <v>0</v>
      </c>
      <c r="F20" s="2"/>
    </row>
    <row r="21" spans="1:6" ht="14.25" customHeight="1">
      <c r="A21" s="21"/>
      <c r="B21" s="21"/>
      <c r="C21" s="21"/>
      <c r="D21" s="21"/>
      <c r="E21" s="22"/>
      <c r="F21" s="2"/>
    </row>
    <row r="22" spans="1:9" ht="12.75" hidden="1">
      <c r="A22" s="23" t="s">
        <v>9</v>
      </c>
      <c r="B22" s="23"/>
      <c r="C22" s="23"/>
      <c r="D22" s="23"/>
      <c r="E22" s="23"/>
      <c r="F22" s="24"/>
      <c r="G22" s="24"/>
      <c r="H22" s="24"/>
      <c r="I22" s="24"/>
    </row>
    <row r="23" spans="1:9" ht="12.75" hidden="1">
      <c r="A23" s="25"/>
      <c r="B23" s="26"/>
      <c r="C23" s="26"/>
      <c r="D23" s="26"/>
      <c r="E23" s="26"/>
      <c r="F23" s="27"/>
      <c r="G23" s="27"/>
      <c r="H23" s="28"/>
      <c r="I23" s="28"/>
    </row>
    <row r="24" spans="2:9" s="1" customFormat="1" ht="12.75" hidden="1">
      <c r="B24" s="29" t="s">
        <v>10</v>
      </c>
      <c r="C24" s="30"/>
      <c r="D24" s="31">
        <f>(E2)*7/100</f>
        <v>2474.64</v>
      </c>
      <c r="F24" s="32"/>
      <c r="G24" s="32"/>
      <c r="H24" s="32"/>
      <c r="I24" s="32"/>
    </row>
    <row r="25" spans="2:9" s="1" customFormat="1" ht="12.75" hidden="1">
      <c r="B25" s="29" t="s">
        <v>11</v>
      </c>
      <c r="C25" s="33"/>
      <c r="D25" s="34">
        <f>IF(($E$20*3.75%)&gt;$E$9,$E$9,($E$20*3.75%))</f>
        <v>0</v>
      </c>
      <c r="F25" s="32"/>
      <c r="G25" s="32"/>
      <c r="H25" s="32"/>
      <c r="I25" s="32"/>
    </row>
    <row r="26" spans="1:9" s="1" customFormat="1" ht="13.5">
      <c r="A26" s="35"/>
      <c r="C26" s="35"/>
      <c r="E26" s="36"/>
      <c r="F26" s="32"/>
      <c r="G26" s="32"/>
      <c r="H26" s="32"/>
      <c r="I26" s="32"/>
    </row>
    <row r="27" spans="1:9" ht="18.75">
      <c r="A27" s="37" t="s">
        <v>12</v>
      </c>
      <c r="B27" s="37"/>
      <c r="C27" s="37"/>
      <c r="D27" s="37"/>
      <c r="E27" s="38">
        <f>IF((D24+D25)&gt;E9,E9,(D24+D25))</f>
        <v>2474.64</v>
      </c>
      <c r="F27" s="39"/>
      <c r="G27" s="32"/>
      <c r="I27" s="32"/>
    </row>
    <row r="28" spans="1:9" ht="15">
      <c r="A28" s="32"/>
      <c r="B28" s="32"/>
      <c r="C28" s="32"/>
      <c r="D28" s="32"/>
      <c r="E28" s="40"/>
      <c r="F28" s="32"/>
      <c r="G28" s="32"/>
      <c r="H28" s="32"/>
      <c r="I28" s="32"/>
    </row>
    <row r="29" spans="1:9" ht="12.75" hidden="1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2.75" hidden="1">
      <c r="A30" s="41" t="s">
        <v>13</v>
      </c>
      <c r="B30" s="41"/>
      <c r="C30" s="41"/>
      <c r="D30" s="41"/>
      <c r="E30" s="41"/>
      <c r="F30" s="42"/>
      <c r="G30" s="42"/>
      <c r="H30" s="42"/>
      <c r="I30" s="42"/>
    </row>
    <row r="31" spans="1:9" ht="12.75" hidden="1">
      <c r="A31" s="43"/>
      <c r="B31" s="43"/>
      <c r="C31" s="43"/>
      <c r="D31" s="43"/>
      <c r="E31" s="43"/>
      <c r="F31" s="43"/>
      <c r="G31" s="43"/>
      <c r="H31" s="43"/>
      <c r="I31" s="32"/>
    </row>
    <row r="32" spans="1:9" ht="12.75" hidden="1">
      <c r="A32" s="32"/>
      <c r="B32" s="44"/>
      <c r="C32" s="45"/>
      <c r="D32" s="45"/>
      <c r="E32" s="46"/>
      <c r="F32" s="47"/>
      <c r="G32" s="47"/>
      <c r="H32" s="47"/>
      <c r="I32" s="47"/>
    </row>
    <row r="33" spans="1:9" ht="12.75" hidden="1">
      <c r="A33" s="48" t="s">
        <v>14</v>
      </c>
      <c r="B33" s="48"/>
      <c r="C33" s="48"/>
      <c r="D33" s="48"/>
      <c r="E33" s="49">
        <f>IF($E$20&lt;$E$3,($E$20*10%),$E$3*10%)</f>
        <v>0</v>
      </c>
      <c r="F33" s="32"/>
      <c r="G33" s="32"/>
      <c r="H33" s="32"/>
      <c r="I33" s="32"/>
    </row>
    <row r="34" spans="1:9" ht="12.75" hidden="1">
      <c r="A34" s="50" t="s">
        <v>15</v>
      </c>
      <c r="B34" s="50"/>
      <c r="C34" s="50"/>
      <c r="D34" s="50"/>
      <c r="E34" s="51">
        <f>IF($E$20&lt;$E$3,(($E$20-E2)*15%),($E$3-$E$2)*15%)</f>
        <v>-5302.8</v>
      </c>
      <c r="F34" s="32"/>
      <c r="G34" s="32"/>
      <c r="H34" s="32"/>
      <c r="I34" s="32"/>
    </row>
    <row r="35" spans="1:9" ht="13.5">
      <c r="A35" s="52"/>
      <c r="B35" s="52"/>
      <c r="C35" s="52"/>
      <c r="D35" s="52"/>
      <c r="E35" s="53"/>
      <c r="F35" s="32"/>
      <c r="G35" s="32"/>
      <c r="H35" s="32"/>
      <c r="I35" s="32"/>
    </row>
    <row r="36" spans="1:9" ht="18.75">
      <c r="A36" s="54" t="s">
        <v>16</v>
      </c>
      <c r="B36" s="54"/>
      <c r="C36" s="54"/>
      <c r="D36" s="54"/>
      <c r="E36" s="38">
        <f>IF((E33+E34)&lt;E4,E4,(E33+E34))</f>
        <v>3535.2000000000003</v>
      </c>
      <c r="F36" s="32"/>
      <c r="G36" s="32"/>
      <c r="I36" s="32"/>
    </row>
    <row r="37" ht="9.75" customHeight="1"/>
    <row r="38" ht="12.75">
      <c r="A38" s="1" t="s">
        <v>17</v>
      </c>
    </row>
    <row r="39" ht="12.75">
      <c r="A39" s="1" t="s">
        <v>18</v>
      </c>
    </row>
    <row r="41" spans="2:4" ht="12.75">
      <c r="B41" s="55" t="s">
        <v>19</v>
      </c>
      <c r="C41" s="55"/>
      <c r="D41" s="55"/>
    </row>
    <row r="42" spans="2:4" ht="12.75">
      <c r="B42" s="55" t="s">
        <v>20</v>
      </c>
      <c r="C42" s="55"/>
      <c r="D42" s="55"/>
    </row>
    <row r="43" spans="2:4" ht="12.75">
      <c r="B43" s="56" t="s">
        <v>21</v>
      </c>
      <c r="C43" s="57"/>
      <c r="D43" s="58"/>
    </row>
    <row r="44" spans="2:4" ht="12.75">
      <c r="B44" s="59" t="s">
        <v>22</v>
      </c>
      <c r="D44" s="58"/>
    </row>
    <row r="45" spans="2:4" ht="12.75">
      <c r="B45" s="60" t="s">
        <v>23</v>
      </c>
      <c r="C45" s="61"/>
      <c r="D45" s="62"/>
    </row>
    <row r="46" spans="2:4" ht="12.75">
      <c r="B46" s="63" t="s">
        <v>24</v>
      </c>
      <c r="C46" s="64"/>
      <c r="D46" s="65"/>
    </row>
    <row r="47" spans="2:4" ht="12.75">
      <c r="B47" s="66" t="s">
        <v>25</v>
      </c>
      <c r="C47" s="67"/>
      <c r="D47" s="68"/>
    </row>
  </sheetData>
  <sheetProtection selectLockedCells="1" selectUnlockedCells="1"/>
  <mergeCells count="14">
    <mergeCell ref="A2:C2"/>
    <mergeCell ref="A3:C3"/>
    <mergeCell ref="A4:C4"/>
    <mergeCell ref="A5:C5"/>
    <mergeCell ref="A6:C6"/>
    <mergeCell ref="A20:D20"/>
    <mergeCell ref="A22:E22"/>
    <mergeCell ref="A27:D27"/>
    <mergeCell ref="A30:E30"/>
    <mergeCell ref="A33:D33"/>
    <mergeCell ref="A34:D34"/>
    <mergeCell ref="A36:D36"/>
    <mergeCell ref="B41:D41"/>
    <mergeCell ref="B42:D42"/>
  </mergeCells>
  <printOptions horizontalCentered="1" vertic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PAIE CADRE</dc:title>
  <dc:subject/>
  <dc:creator>TAX FREE</dc:creator>
  <cp:keywords/>
  <dc:description/>
  <cp:lastModifiedBy>BALSEGUR Xavier</cp:lastModifiedBy>
  <cp:lastPrinted>2004-12-15T08:36:41Z</cp:lastPrinted>
  <dcterms:created xsi:type="dcterms:W3CDTF">2001-09-20T07:32:23Z</dcterms:created>
  <dcterms:modified xsi:type="dcterms:W3CDTF">2012-02-25T21:49:20Z</dcterms:modified>
  <cp:category/>
  <cp:version/>
  <cp:contentType/>
  <cp:contentStatus/>
  <cp:revision>2</cp:revision>
</cp:coreProperties>
</file>